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0425" activeTab="0"/>
  </bookViews>
  <sheets>
    <sheet name="PRIMEX  CONDOMS " sheetId="1" r:id="rId1"/>
  </sheets>
  <externalReferences>
    <externalReference r:id="rId4"/>
  </externalReferences>
  <definedNames>
    <definedName name="_xlnm.Print_Titles" localSheetId="0">'PRIMEX  CONDOMS '!$1:$2</definedName>
  </definedNames>
  <calcPr fullCalcOnLoad="1"/>
</workbook>
</file>

<file path=xl/sharedStrings.xml><?xml version="1.0" encoding="utf-8"?>
<sst xmlns="http://schemas.openxmlformats.org/spreadsheetml/2006/main" count="50" uniqueCount="23">
  <si>
    <t>LOT NUMBER</t>
  </si>
  <si>
    <t>EXPIRY DATE</t>
  </si>
  <si>
    <t>Primex Infinyty Extra-Lubricated 6pz</t>
  </si>
  <si>
    <t>Primex Party Poems 12pz</t>
  </si>
  <si>
    <t>Primex Natural 12pz</t>
  </si>
  <si>
    <t>Primex Pianificazione Familiare 28pz</t>
  </si>
  <si>
    <t>Primex Supersottile 14pz</t>
  </si>
  <si>
    <t>Primex Supersottile 14pz (Esselunga)</t>
  </si>
  <si>
    <t>Primex Supersottile 6pz</t>
  </si>
  <si>
    <t>Primex Anatomico 14pz</t>
  </si>
  <si>
    <t>Primex Anatomico 6pz</t>
  </si>
  <si>
    <t>Primex Infinyty King Size 6pz</t>
  </si>
  <si>
    <t>EAN</t>
  </si>
  <si>
    <t>PHOTO</t>
  </si>
  <si>
    <t>RETAIL</t>
  </si>
  <si>
    <t xml:space="preserve">TOTAL PCS </t>
  </si>
  <si>
    <t>BOXES</t>
  </si>
  <si>
    <t>REF</t>
  </si>
  <si>
    <t>PCS / BOX</t>
  </si>
  <si>
    <t>DESCR</t>
  </si>
  <si>
    <t>TOTAL</t>
  </si>
  <si>
    <t xml:space="preserve">PRIMEX    CONDOMS </t>
  </si>
  <si>
    <t xml:space="preserve">TOTAL  PRIMEX  CONDOMS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</si>
</sst>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[$€-2]\ #,##0.00;[Red][$€-2]\ #,##0.00"/>
    <numFmt numFmtId="174" formatCode="_-* #,##0.00\ [$€-40C]_-;\-* #,##0.00\ [$€-40C]_-;_-* &quot;-&quot;??\ [$€-40C]_-;_-@_-"/>
  </numFmts>
  <fonts count="47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36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174" fontId="6" fillId="0" borderId="0" xfId="0" applyNumberFormat="1" applyFont="1" applyFill="1" applyAlignment="1">
      <alignment wrapText="1"/>
    </xf>
    <xf numFmtId="1" fontId="4" fillId="0" borderId="10" xfId="4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wrapText="1"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3" fontId="3" fillId="0" borderId="13" xfId="47" applyNumberFormat="1" applyFont="1" applyFill="1" applyBorder="1" applyAlignment="1">
      <alignment horizontal="center" vertical="center" wrapText="1"/>
      <protection/>
    </xf>
    <xf numFmtId="0" fontId="3" fillId="0" borderId="14" xfId="46" applyFont="1" applyFill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3" fontId="3" fillId="0" borderId="16" xfId="47" applyNumberFormat="1" applyFont="1" applyFill="1" applyBorder="1" applyAlignment="1">
      <alignment horizontal="center" vertical="center" wrapText="1"/>
      <protection/>
    </xf>
    <xf numFmtId="3" fontId="7" fillId="0" borderId="17" xfId="47" applyNumberFormat="1" applyFont="1" applyFill="1" applyBorder="1" applyAlignment="1">
      <alignment horizontal="center" vertical="center" wrapText="1"/>
      <protection/>
    </xf>
    <xf numFmtId="3" fontId="7" fillId="0" borderId="18" xfId="47" applyNumberFormat="1" applyFont="1" applyFill="1" applyBorder="1" applyAlignment="1">
      <alignment horizontal="center" vertical="center" wrapText="1"/>
      <protection/>
    </xf>
    <xf numFmtId="174" fontId="3" fillId="0" borderId="19" xfId="42" applyNumberFormat="1" applyFont="1" applyFill="1" applyBorder="1" applyAlignment="1">
      <alignment horizontal="center" vertical="center" wrapText="1"/>
    </xf>
    <xf numFmtId="174" fontId="3" fillId="0" borderId="20" xfId="42" applyNumberFormat="1" applyFont="1" applyFill="1" applyBorder="1" applyAlignment="1">
      <alignment horizontal="center" vertical="center" wrapText="1"/>
    </xf>
    <xf numFmtId="174" fontId="3" fillId="0" borderId="21" xfId="42" applyNumberFormat="1" applyFont="1" applyFill="1" applyBorder="1" applyAlignment="1">
      <alignment horizontal="center" vertical="center" wrapText="1"/>
    </xf>
    <xf numFmtId="174" fontId="3" fillId="0" borderId="22" xfId="42" applyNumberFormat="1" applyFont="1" applyFill="1" applyBorder="1" applyAlignment="1">
      <alignment horizontal="center" vertical="center" wrapText="1"/>
    </xf>
    <xf numFmtId="14" fontId="3" fillId="0" borderId="19" xfId="46" applyNumberFormat="1" applyFont="1" applyFill="1" applyBorder="1" applyAlignment="1">
      <alignment horizontal="center" vertical="center" wrapText="1"/>
      <protection/>
    </xf>
    <xf numFmtId="1" fontId="4" fillId="0" borderId="23" xfId="46" applyNumberFormat="1" applyFont="1" applyFill="1" applyBorder="1" applyAlignment="1">
      <alignment horizontal="center" vertical="center" wrapText="1"/>
      <protection/>
    </xf>
    <xf numFmtId="0" fontId="3" fillId="0" borderId="20" xfId="46" applyFont="1" applyFill="1" applyBorder="1" applyAlignment="1">
      <alignment horizontal="center" vertical="center" wrapText="1"/>
      <protection/>
    </xf>
    <xf numFmtId="14" fontId="3" fillId="0" borderId="21" xfId="46" applyNumberFormat="1" applyFont="1" applyFill="1" applyBorder="1" applyAlignment="1">
      <alignment horizontal="center" vertical="center" wrapText="1"/>
      <protection/>
    </xf>
    <xf numFmtId="1" fontId="4" fillId="0" borderId="24" xfId="46" applyNumberFormat="1" applyFont="1" applyFill="1" applyBorder="1" applyAlignment="1">
      <alignment horizontal="center" vertical="center" wrapText="1"/>
      <protection/>
    </xf>
    <xf numFmtId="0" fontId="3" fillId="0" borderId="22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center" wrapText="1"/>
      <protection/>
    </xf>
    <xf numFmtId="3" fontId="3" fillId="0" borderId="20" xfId="47" applyNumberFormat="1" applyFont="1" applyFill="1" applyBorder="1" applyAlignment="1">
      <alignment horizontal="center" vertical="center" wrapText="1"/>
      <protection/>
    </xf>
    <xf numFmtId="0" fontId="3" fillId="0" borderId="25" xfId="46" applyFont="1" applyFill="1" applyBorder="1" applyAlignment="1">
      <alignment horizontal="center" vertical="center" wrapText="1"/>
      <protection/>
    </xf>
    <xf numFmtId="3" fontId="3" fillId="0" borderId="26" xfId="47" applyNumberFormat="1" applyFont="1" applyFill="1" applyBorder="1" applyAlignment="1">
      <alignment horizontal="center" vertical="center" wrapText="1"/>
      <protection/>
    </xf>
    <xf numFmtId="0" fontId="3" fillId="0" borderId="21" xfId="46" applyFont="1" applyFill="1" applyBorder="1" applyAlignment="1">
      <alignment horizontal="center" vertical="center" wrapText="1"/>
      <protection/>
    </xf>
    <xf numFmtId="0" fontId="3" fillId="0" borderId="24" xfId="46" applyFont="1" applyFill="1" applyBorder="1" applyAlignment="1">
      <alignment horizontal="center" vertical="center" wrapText="1"/>
      <protection/>
    </xf>
    <xf numFmtId="3" fontId="3" fillId="0" borderId="22" xfId="47" applyNumberFormat="1" applyFont="1" applyFill="1" applyBorder="1" applyAlignment="1">
      <alignment horizontal="center" vertical="center" wrapText="1"/>
      <protection/>
    </xf>
    <xf numFmtId="3" fontId="7" fillId="0" borderId="27" xfId="47" applyNumberFormat="1" applyFont="1" applyFill="1" applyBorder="1" applyAlignment="1">
      <alignment horizontal="center" vertical="center" wrapText="1"/>
      <protection/>
    </xf>
    <xf numFmtId="174" fontId="3" fillId="0" borderId="25" xfId="42" applyNumberFormat="1" applyFont="1" applyFill="1" applyBorder="1" applyAlignment="1">
      <alignment horizontal="center" vertical="center" wrapText="1"/>
    </xf>
    <xf numFmtId="174" fontId="3" fillId="0" borderId="26" xfId="42" applyNumberFormat="1" applyFont="1" applyFill="1" applyBorder="1" applyAlignment="1">
      <alignment horizontal="center" vertical="center" wrapText="1"/>
    </xf>
    <xf numFmtId="14" fontId="3" fillId="0" borderId="25" xfId="46" applyNumberFormat="1" applyFont="1" applyFill="1" applyBorder="1" applyAlignment="1">
      <alignment horizontal="center" vertical="center" wrapText="1"/>
      <protection/>
    </xf>
    <xf numFmtId="0" fontId="3" fillId="0" borderId="26" xfId="46" applyFont="1" applyFill="1" applyBorder="1" applyAlignment="1">
      <alignment horizontal="center" vertical="center" wrapText="1"/>
      <protection/>
    </xf>
    <xf numFmtId="0" fontId="3" fillId="0" borderId="28" xfId="46" applyFont="1" applyFill="1" applyBorder="1" applyAlignment="1">
      <alignment horizontal="center" vertical="center" wrapText="1"/>
      <protection/>
    </xf>
    <xf numFmtId="0" fontId="3" fillId="0" borderId="29" xfId="46" applyFont="1" applyFill="1" applyBorder="1" applyAlignment="1">
      <alignment horizontal="center" vertical="center" wrapText="1"/>
      <protection/>
    </xf>
    <xf numFmtId="3" fontId="3" fillId="0" borderId="30" xfId="47" applyNumberFormat="1" applyFont="1" applyFill="1" applyBorder="1" applyAlignment="1">
      <alignment horizontal="center" vertical="center" wrapText="1"/>
      <protection/>
    </xf>
    <xf numFmtId="0" fontId="3" fillId="33" borderId="31" xfId="47" applyFont="1" applyFill="1" applyBorder="1" applyAlignment="1">
      <alignment horizontal="center" vertical="center" wrapText="1"/>
      <protection/>
    </xf>
    <xf numFmtId="0" fontId="3" fillId="33" borderId="32" xfId="47" applyFont="1" applyFill="1" applyBorder="1" applyAlignment="1">
      <alignment horizontal="center" vertical="center" wrapText="1"/>
      <protection/>
    </xf>
    <xf numFmtId="0" fontId="3" fillId="33" borderId="33" xfId="47" applyFont="1" applyFill="1" applyBorder="1" applyAlignment="1">
      <alignment horizontal="center" vertical="center" wrapText="1"/>
      <protection/>
    </xf>
    <xf numFmtId="0" fontId="9" fillId="34" borderId="34" xfId="47" applyFont="1" applyFill="1" applyBorder="1" applyAlignment="1">
      <alignment horizontal="center" vertical="center" wrapText="1"/>
      <protection/>
    </xf>
    <xf numFmtId="174" fontId="10" fillId="35" borderId="35" xfId="47" applyNumberFormat="1" applyFont="1" applyFill="1" applyBorder="1" applyAlignment="1">
      <alignment horizontal="center" vertical="center" wrapText="1"/>
      <protection/>
    </xf>
    <xf numFmtId="174" fontId="10" fillId="35" borderId="36" xfId="47" applyNumberFormat="1" applyFont="1" applyFill="1" applyBorder="1" applyAlignment="1">
      <alignment horizontal="center" vertical="center" wrapText="1"/>
      <protection/>
    </xf>
    <xf numFmtId="0" fontId="3" fillId="33" borderId="37" xfId="47" applyFont="1" applyFill="1" applyBorder="1" applyAlignment="1">
      <alignment horizontal="center" vertical="center" wrapText="1"/>
      <protection/>
    </xf>
    <xf numFmtId="0" fontId="3" fillId="33" borderId="38" xfId="47" applyFont="1" applyFill="1" applyBorder="1" applyAlignment="1">
      <alignment horizontal="center" vertical="center" wrapText="1"/>
      <protection/>
    </xf>
    <xf numFmtId="0" fontId="3" fillId="33" borderId="39" xfId="47" applyFont="1" applyFill="1" applyBorder="1" applyAlignment="1">
      <alignment horizontal="center" vertical="center" wrapText="1"/>
      <protection/>
    </xf>
    <xf numFmtId="3" fontId="10" fillId="35" borderId="40" xfId="47" applyNumberFormat="1" applyFont="1" applyFill="1" applyBorder="1" applyAlignment="1">
      <alignment horizontal="center" vertical="center" wrapText="1"/>
      <protection/>
    </xf>
    <xf numFmtId="3" fontId="7" fillId="0" borderId="41" xfId="47" applyNumberFormat="1" applyFont="1" applyFill="1" applyBorder="1" applyAlignment="1">
      <alignment horizontal="center" vertical="center" wrapText="1"/>
      <protection/>
    </xf>
    <xf numFmtId="174" fontId="3" fillId="0" borderId="42" xfId="42" applyNumberFormat="1" applyFont="1" applyFill="1" applyBorder="1" applyAlignment="1">
      <alignment horizontal="center" vertical="center" wrapText="1"/>
    </xf>
    <xf numFmtId="174" fontId="3" fillId="0" borderId="43" xfId="42" applyNumberFormat="1" applyFont="1" applyFill="1" applyBorder="1" applyAlignment="1">
      <alignment horizontal="center" vertical="center" wrapText="1"/>
    </xf>
    <xf numFmtId="3" fontId="12" fillId="34" borderId="44" xfId="47" applyNumberFormat="1" applyFont="1" applyFill="1" applyBorder="1" applyAlignment="1">
      <alignment horizontal="center" vertical="center" wrapText="1"/>
      <protection/>
    </xf>
    <xf numFmtId="174" fontId="12" fillId="34" borderId="45" xfId="47" applyNumberFormat="1" applyFont="1" applyFill="1" applyBorder="1" applyAlignment="1">
      <alignment horizontal="center" vertical="center" wrapText="1"/>
      <protection/>
    </xf>
    <xf numFmtId="174" fontId="12" fillId="34" borderId="46" xfId="42" applyNumberFormat="1" applyFont="1" applyFill="1" applyBorder="1" applyAlignment="1">
      <alignment horizontal="center" vertical="center" wrapText="1"/>
    </xf>
    <xf numFmtId="0" fontId="3" fillId="0" borderId="47" xfId="46" applyFont="1" applyFill="1" applyBorder="1" applyAlignment="1">
      <alignment horizontal="center" vertical="center" wrapText="1"/>
      <protection/>
    </xf>
    <xf numFmtId="0" fontId="3" fillId="0" borderId="48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27" xfId="46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center" vertical="center" wrapText="1"/>
      <protection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3" fillId="34" borderId="40" xfId="47" applyFont="1" applyFill="1" applyBorder="1" applyAlignment="1">
      <alignment horizontal="center" vertical="center" wrapText="1"/>
      <protection/>
    </xf>
    <xf numFmtId="0" fontId="13" fillId="34" borderId="49" xfId="47" applyFont="1" applyFill="1" applyBorder="1" applyAlignment="1">
      <alignment horizontal="center" vertical="center" wrapText="1"/>
      <protection/>
    </xf>
    <xf numFmtId="0" fontId="13" fillId="34" borderId="50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49" xfId="47" applyFont="1" applyFill="1" applyBorder="1" applyAlignment="1">
      <alignment horizontal="center" vertical="center" wrapText="1"/>
      <protection/>
    </xf>
    <xf numFmtId="0" fontId="3" fillId="34" borderId="50" xfId="47" applyFont="1" applyFill="1" applyBorder="1" applyAlignment="1">
      <alignment horizontal="center" vertical="center" wrapText="1"/>
      <protection/>
    </xf>
    <xf numFmtId="0" fontId="3" fillId="0" borderId="51" xfId="4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2" xfId="46"/>
    <cellStyle name="Excel Built-in Normal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7</xdr:row>
      <xdr:rowOff>76200</xdr:rowOff>
    </xdr:from>
    <xdr:to>
      <xdr:col>1</xdr:col>
      <xdr:colOff>2343150</xdr:colOff>
      <xdr:row>10</xdr:row>
      <xdr:rowOff>733425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972550"/>
          <a:ext cx="22574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</xdr:row>
      <xdr:rowOff>76200</xdr:rowOff>
    </xdr:from>
    <xdr:to>
      <xdr:col>1</xdr:col>
      <xdr:colOff>2333625</xdr:colOff>
      <xdr:row>12</xdr:row>
      <xdr:rowOff>1790700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3201650"/>
          <a:ext cx="22479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133350</xdr:rowOff>
    </xdr:from>
    <xdr:to>
      <xdr:col>1</xdr:col>
      <xdr:colOff>2238375</xdr:colOff>
      <xdr:row>3</xdr:row>
      <xdr:rowOff>1790700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1257300"/>
          <a:ext cx="21526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85725</xdr:rowOff>
    </xdr:from>
    <xdr:to>
      <xdr:col>1</xdr:col>
      <xdr:colOff>2124075</xdr:colOff>
      <xdr:row>6</xdr:row>
      <xdr:rowOff>962025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5210175"/>
          <a:ext cx="19526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85725</xdr:rowOff>
    </xdr:from>
    <xdr:to>
      <xdr:col>1</xdr:col>
      <xdr:colOff>2352675</xdr:colOff>
      <xdr:row>19</xdr:row>
      <xdr:rowOff>295275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7211675"/>
          <a:ext cx="22098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32</xdr:row>
      <xdr:rowOff>114300</xdr:rowOff>
    </xdr:from>
    <xdr:to>
      <xdr:col>1</xdr:col>
      <xdr:colOff>2247900</xdr:colOff>
      <xdr:row>35</xdr:row>
      <xdr:rowOff>695325</xdr:rowOff>
    </xdr:to>
    <xdr:pic>
      <xdr:nvPicPr>
        <xdr:cNvPr id="6" name="Immagin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3917275"/>
          <a:ext cx="2152650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20</xdr:row>
      <xdr:rowOff>76200</xdr:rowOff>
    </xdr:from>
    <xdr:to>
      <xdr:col>1</xdr:col>
      <xdr:colOff>2295525</xdr:colOff>
      <xdr:row>31</xdr:row>
      <xdr:rowOff>152400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0335875"/>
          <a:ext cx="22098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36</xdr:row>
      <xdr:rowOff>85725</xdr:rowOff>
    </xdr:from>
    <xdr:to>
      <xdr:col>1</xdr:col>
      <xdr:colOff>2371725</xdr:colOff>
      <xdr:row>38</xdr:row>
      <xdr:rowOff>1066800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28117800"/>
          <a:ext cx="23050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ente\AppData\Local\Microsoft\Windows\INetCache\Content.Outlook\BJMI6AMT\Primex%20available%20stock_22.01.2020%20con%20prezzi%20di%20cessione_e_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300052</v>
          </cell>
          <cell r="C4">
            <v>8002340007918</v>
          </cell>
        </row>
        <row r="5">
          <cell r="B5">
            <v>300052</v>
          </cell>
          <cell r="C5">
            <v>8002340007918</v>
          </cell>
        </row>
        <row r="6">
          <cell r="B6">
            <v>300059</v>
          </cell>
          <cell r="C6">
            <v>8002340004788</v>
          </cell>
        </row>
        <row r="7">
          <cell r="B7">
            <v>300059</v>
          </cell>
          <cell r="C7">
            <v>8002340004788</v>
          </cell>
        </row>
        <row r="8">
          <cell r="B8">
            <v>300061</v>
          </cell>
          <cell r="C8">
            <v>8002340004788</v>
          </cell>
        </row>
        <row r="9">
          <cell r="B9">
            <v>300061</v>
          </cell>
          <cell r="C9">
            <v>8002340004788</v>
          </cell>
        </row>
        <row r="10">
          <cell r="B10">
            <v>300187</v>
          </cell>
          <cell r="C10" t="str">
            <v>8002340 016330</v>
          </cell>
        </row>
        <row r="11">
          <cell r="B11">
            <v>300187</v>
          </cell>
          <cell r="C11" t="str">
            <v>8002340 016330</v>
          </cell>
        </row>
        <row r="12">
          <cell r="B12">
            <v>300286</v>
          </cell>
          <cell r="C12">
            <v>8002340005549</v>
          </cell>
        </row>
        <row r="13">
          <cell r="B13">
            <v>300286</v>
          </cell>
          <cell r="C13">
            <v>8002340005549</v>
          </cell>
        </row>
        <row r="14">
          <cell r="B14">
            <v>300286</v>
          </cell>
          <cell r="C14">
            <v>8002340005549</v>
          </cell>
        </row>
        <row r="15">
          <cell r="B15">
            <v>300286</v>
          </cell>
          <cell r="C15">
            <v>8002340005549</v>
          </cell>
        </row>
        <row r="16">
          <cell r="B16">
            <v>300286</v>
          </cell>
          <cell r="C16">
            <v>8002340005549</v>
          </cell>
        </row>
        <row r="17">
          <cell r="B17">
            <v>300286</v>
          </cell>
          <cell r="C17">
            <v>8002340005549</v>
          </cell>
        </row>
        <row r="18">
          <cell r="B18">
            <v>300286</v>
          </cell>
          <cell r="C18">
            <v>8002340005549</v>
          </cell>
        </row>
        <row r="19">
          <cell r="B19">
            <v>300287</v>
          </cell>
          <cell r="C19">
            <v>8002340004672</v>
          </cell>
        </row>
        <row r="20">
          <cell r="B20">
            <v>300287</v>
          </cell>
          <cell r="C20">
            <v>8002340004672</v>
          </cell>
        </row>
        <row r="21">
          <cell r="B21">
            <v>300288</v>
          </cell>
          <cell r="C21">
            <v>8002340004771</v>
          </cell>
        </row>
        <row r="22">
          <cell r="B22">
            <v>300288</v>
          </cell>
          <cell r="C22">
            <v>8002340004771</v>
          </cell>
        </row>
        <row r="23">
          <cell r="B23">
            <v>300288</v>
          </cell>
          <cell r="C23">
            <v>8002340004771</v>
          </cell>
        </row>
        <row r="24">
          <cell r="B24">
            <v>300288</v>
          </cell>
          <cell r="C24">
            <v>8002340004771</v>
          </cell>
        </row>
        <row r="25">
          <cell r="B25">
            <v>300288</v>
          </cell>
          <cell r="C25">
            <v>8002340004771</v>
          </cell>
        </row>
        <row r="26">
          <cell r="B26">
            <v>300288</v>
          </cell>
          <cell r="C26">
            <v>8002340004771</v>
          </cell>
        </row>
        <row r="27">
          <cell r="B27">
            <v>300288</v>
          </cell>
          <cell r="C27">
            <v>8002340004771</v>
          </cell>
        </row>
        <row r="28">
          <cell r="B28">
            <v>300288</v>
          </cell>
          <cell r="C28">
            <v>8002340004771</v>
          </cell>
        </row>
        <row r="29">
          <cell r="B29">
            <v>300288</v>
          </cell>
          <cell r="C29">
            <v>8002340004771</v>
          </cell>
        </row>
        <row r="30">
          <cell r="B30">
            <v>300288</v>
          </cell>
          <cell r="C30">
            <v>8002340004771</v>
          </cell>
        </row>
        <row r="31">
          <cell r="B31">
            <v>300056</v>
          </cell>
          <cell r="C31">
            <v>8002340004771</v>
          </cell>
        </row>
        <row r="32">
          <cell r="B32">
            <v>300056</v>
          </cell>
          <cell r="C32">
            <v>8002340004771</v>
          </cell>
        </row>
        <row r="33">
          <cell r="B33">
            <v>300056</v>
          </cell>
          <cell r="C33">
            <v>8002340004771</v>
          </cell>
        </row>
        <row r="34">
          <cell r="B34">
            <v>300003</v>
          </cell>
          <cell r="C34" t="str">
            <v>8002340 015074</v>
          </cell>
        </row>
        <row r="35">
          <cell r="B35">
            <v>300003</v>
          </cell>
          <cell r="C35" t="str">
            <v>8002340 015074</v>
          </cell>
        </row>
        <row r="36">
          <cell r="B36">
            <v>300003</v>
          </cell>
          <cell r="C36" t="str">
            <v>8002340 015074</v>
          </cell>
        </row>
        <row r="37">
          <cell r="B37">
            <v>300003</v>
          </cell>
          <cell r="C37" t="str">
            <v>8002340 015074</v>
          </cell>
        </row>
        <row r="38">
          <cell r="B38">
            <v>300006</v>
          </cell>
          <cell r="C38">
            <v>8002340013803</v>
          </cell>
        </row>
        <row r="39">
          <cell r="B39">
            <v>300006</v>
          </cell>
          <cell r="C39">
            <v>8002340013803</v>
          </cell>
        </row>
        <row r="40">
          <cell r="B40">
            <v>300006</v>
          </cell>
          <cell r="C40">
            <v>8002340013803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D1" sqref="D1"/>
      <selection pane="bottomLeft" activeCell="B40" sqref="B40:E40"/>
    </sheetView>
  </sheetViews>
  <sheetFormatPr defaultColWidth="9.140625" defaultRowHeight="15"/>
  <cols>
    <col min="1" max="1" width="2.57421875" style="1" customWidth="1"/>
    <col min="2" max="2" width="37.00390625" style="1" customWidth="1"/>
    <col min="3" max="3" width="10.00390625" style="1" customWidth="1"/>
    <col min="4" max="4" width="24.7109375" style="3" customWidth="1"/>
    <col min="5" max="5" width="8.140625" style="1" customWidth="1"/>
    <col min="6" max="6" width="12.7109375" style="1" customWidth="1"/>
    <col min="7" max="7" width="15.8515625" style="4" customWidth="1"/>
    <col min="8" max="8" width="10.8515625" style="5" customWidth="1"/>
    <col min="9" max="9" width="24.7109375" style="5" customWidth="1"/>
    <col min="10" max="10" width="13.00390625" style="3" customWidth="1"/>
    <col min="11" max="11" width="19.57421875" style="7" customWidth="1"/>
    <col min="12" max="12" width="13.7109375" style="3" customWidth="1"/>
    <col min="13" max="16384" width="9.140625" style="1" customWidth="1"/>
  </cols>
  <sheetData>
    <row r="1" spans="2:12" ht="56.25" customHeight="1" thickBot="1">
      <c r="B1" s="63" t="s">
        <v>21</v>
      </c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2:12" ht="32.25" thickBot="1">
      <c r="B2" s="42" t="s">
        <v>13</v>
      </c>
      <c r="C2" s="43" t="s">
        <v>17</v>
      </c>
      <c r="D2" s="43" t="s">
        <v>19</v>
      </c>
      <c r="E2" s="43" t="s">
        <v>18</v>
      </c>
      <c r="F2" s="44" t="s">
        <v>15</v>
      </c>
      <c r="G2" s="45" t="s">
        <v>16</v>
      </c>
      <c r="H2" s="46" t="s">
        <v>14</v>
      </c>
      <c r="I2" s="47" t="s">
        <v>20</v>
      </c>
      <c r="J2" s="48" t="s">
        <v>1</v>
      </c>
      <c r="K2" s="49" t="s">
        <v>12</v>
      </c>
      <c r="L2" s="50" t="s">
        <v>0</v>
      </c>
    </row>
    <row r="3" spans="2:12" ht="157.5" customHeight="1">
      <c r="B3" s="72"/>
      <c r="C3" s="39">
        <v>300052</v>
      </c>
      <c r="D3" s="40" t="s">
        <v>4</v>
      </c>
      <c r="E3" s="40">
        <v>12</v>
      </c>
      <c r="F3" s="41">
        <v>60480</v>
      </c>
      <c r="G3" s="14">
        <v>5040</v>
      </c>
      <c r="H3" s="16">
        <v>5.79</v>
      </c>
      <c r="I3" s="17">
        <f>G3*H3</f>
        <v>29181.6</v>
      </c>
      <c r="J3" s="20">
        <v>45075</v>
      </c>
      <c r="K3" s="21">
        <f>VLOOKUP(C3,'[1]Sheet1'!$B$4:$C$40,2,FALSE)</f>
        <v>8002340007918</v>
      </c>
      <c r="L3" s="22">
        <v>1805582516</v>
      </c>
    </row>
    <row r="4" spans="2:12" ht="157.5" customHeight="1" thickBot="1">
      <c r="B4" s="59"/>
      <c r="C4" s="11">
        <v>300052</v>
      </c>
      <c r="D4" s="12" t="s">
        <v>4</v>
      </c>
      <c r="E4" s="12">
        <v>12</v>
      </c>
      <c r="F4" s="13">
        <v>144720</v>
      </c>
      <c r="G4" s="15">
        <v>12060</v>
      </c>
      <c r="H4" s="18">
        <v>5.79</v>
      </c>
      <c r="I4" s="19">
        <f aca="true" t="shared" si="0" ref="I4:I39">G4*H4</f>
        <v>69827.4</v>
      </c>
      <c r="J4" s="23">
        <v>45136</v>
      </c>
      <c r="K4" s="24">
        <f>VLOOKUP(C4,'[1]Sheet1'!$B$4:$C$40,2,FALSE)</f>
        <v>8002340007918</v>
      </c>
      <c r="L4" s="25">
        <v>1807132316</v>
      </c>
    </row>
    <row r="5" spans="2:12" ht="99" customHeight="1">
      <c r="B5" s="60"/>
      <c r="C5" s="26">
        <v>300056</v>
      </c>
      <c r="D5" s="27" t="s">
        <v>7</v>
      </c>
      <c r="E5" s="27">
        <v>14</v>
      </c>
      <c r="F5" s="28">
        <v>144288</v>
      </c>
      <c r="G5" s="14">
        <v>10306.285714285714</v>
      </c>
      <c r="H5" s="16">
        <v>7.19</v>
      </c>
      <c r="I5" s="17">
        <f t="shared" si="0"/>
        <v>74102.19428571429</v>
      </c>
      <c r="J5" s="20">
        <v>45381</v>
      </c>
      <c r="K5" s="21">
        <f>VLOOKUP(C5,'[1]Sheet1'!$B$4:$C$40,2,FALSE)</f>
        <v>8002340004771</v>
      </c>
      <c r="L5" s="22">
        <v>1904010416</v>
      </c>
    </row>
    <row r="6" spans="2:12" ht="99" customHeight="1">
      <c r="B6" s="61"/>
      <c r="C6" s="29">
        <v>300056</v>
      </c>
      <c r="D6" s="2" t="s">
        <v>7</v>
      </c>
      <c r="E6" s="2">
        <v>14</v>
      </c>
      <c r="F6" s="30">
        <v>72792</v>
      </c>
      <c r="G6" s="34">
        <v>5199.428571428572</v>
      </c>
      <c r="H6" s="35">
        <v>7.19</v>
      </c>
      <c r="I6" s="36">
        <f t="shared" si="0"/>
        <v>37383.891428571435</v>
      </c>
      <c r="J6" s="37">
        <v>45504</v>
      </c>
      <c r="K6" s="6">
        <f>VLOOKUP(C6,'[1]Sheet1'!$B$4:$C$40,2,FALSE)</f>
        <v>8002340004771</v>
      </c>
      <c r="L6" s="38">
        <v>1907162616</v>
      </c>
    </row>
    <row r="7" spans="2:12" ht="99" customHeight="1" thickBot="1">
      <c r="B7" s="62"/>
      <c r="C7" s="31">
        <v>300056</v>
      </c>
      <c r="D7" s="32" t="s">
        <v>7</v>
      </c>
      <c r="E7" s="32">
        <v>14</v>
      </c>
      <c r="F7" s="33">
        <v>143352</v>
      </c>
      <c r="G7" s="15">
        <v>10239.42857142857</v>
      </c>
      <c r="H7" s="18">
        <v>7.19</v>
      </c>
      <c r="I7" s="19">
        <f t="shared" si="0"/>
        <v>73621.49142857143</v>
      </c>
      <c r="J7" s="23">
        <v>45564</v>
      </c>
      <c r="K7" s="24">
        <f>VLOOKUP(C7,'[1]Sheet1'!$B$4:$C$40,2,FALSE)</f>
        <v>8002340004771</v>
      </c>
      <c r="L7" s="25">
        <v>1910041322</v>
      </c>
    </row>
    <row r="8" spans="2:12" ht="83.25" customHeight="1">
      <c r="B8" s="60"/>
      <c r="C8" s="26">
        <v>300059</v>
      </c>
      <c r="D8" s="27" t="s">
        <v>9</v>
      </c>
      <c r="E8" s="27">
        <v>14</v>
      </c>
      <c r="F8" s="28">
        <v>73080</v>
      </c>
      <c r="G8" s="14">
        <v>5220</v>
      </c>
      <c r="H8" s="16">
        <v>7.99</v>
      </c>
      <c r="I8" s="17">
        <f t="shared" si="0"/>
        <v>41707.8</v>
      </c>
      <c r="J8" s="20">
        <v>45260</v>
      </c>
      <c r="K8" s="21">
        <f>VLOOKUP(C8,'[1]Sheet1'!$B$4:$C$40,2,FALSE)</f>
        <v>8002340004788</v>
      </c>
      <c r="L8" s="22">
        <v>1812401216</v>
      </c>
    </row>
    <row r="9" spans="2:12" ht="83.25" customHeight="1">
      <c r="B9" s="61"/>
      <c r="C9" s="29">
        <v>300059</v>
      </c>
      <c r="D9" s="2" t="s">
        <v>9</v>
      </c>
      <c r="E9" s="2">
        <v>14</v>
      </c>
      <c r="F9" s="30">
        <v>73080</v>
      </c>
      <c r="G9" s="34">
        <v>5220</v>
      </c>
      <c r="H9" s="35">
        <v>7.99</v>
      </c>
      <c r="I9" s="36">
        <f t="shared" si="0"/>
        <v>41707.8</v>
      </c>
      <c r="J9" s="37">
        <v>45260</v>
      </c>
      <c r="K9" s="6">
        <f>VLOOKUP(C9,'[1]Sheet1'!$B$4:$C$40,2,FALSE)</f>
        <v>8002340004788</v>
      </c>
      <c r="L9" s="38">
        <v>1812581216</v>
      </c>
    </row>
    <row r="10" spans="2:12" ht="83.25" customHeight="1">
      <c r="B10" s="61"/>
      <c r="C10" s="29">
        <v>300061</v>
      </c>
      <c r="D10" s="2" t="s">
        <v>10</v>
      </c>
      <c r="E10" s="2">
        <v>6</v>
      </c>
      <c r="F10" s="30">
        <v>53568</v>
      </c>
      <c r="G10" s="34">
        <v>8928</v>
      </c>
      <c r="H10" s="35">
        <v>7.99</v>
      </c>
      <c r="I10" s="36">
        <f t="shared" si="0"/>
        <v>71334.72</v>
      </c>
      <c r="J10" s="37">
        <v>45077</v>
      </c>
      <c r="K10" s="6">
        <f>VLOOKUP(C10,'[1]Sheet1'!$B$4:$C$40,2,FALSE)</f>
        <v>8002340004788</v>
      </c>
      <c r="L10" s="38">
        <v>1806611316</v>
      </c>
    </row>
    <row r="11" spans="2:12" ht="83.25" customHeight="1" thickBot="1">
      <c r="B11" s="62"/>
      <c r="C11" s="31">
        <v>300061</v>
      </c>
      <c r="D11" s="32" t="s">
        <v>10</v>
      </c>
      <c r="E11" s="32">
        <v>6</v>
      </c>
      <c r="F11" s="33">
        <v>72576</v>
      </c>
      <c r="G11" s="15">
        <v>12096</v>
      </c>
      <c r="H11" s="18">
        <v>7.99</v>
      </c>
      <c r="I11" s="19">
        <f t="shared" si="0"/>
        <v>96647.04000000001</v>
      </c>
      <c r="J11" s="23">
        <v>45472</v>
      </c>
      <c r="K11" s="24">
        <f>VLOOKUP(C11,'[1]Sheet1'!$B$4:$C$40,2,FALSE)</f>
        <v>8002340004788</v>
      </c>
      <c r="L11" s="25">
        <v>1907111416</v>
      </c>
    </row>
    <row r="12" spans="2:12" ht="157.5" customHeight="1">
      <c r="B12" s="58"/>
      <c r="C12" s="8">
        <v>300187</v>
      </c>
      <c r="D12" s="9" t="s">
        <v>11</v>
      </c>
      <c r="E12" s="9">
        <v>6</v>
      </c>
      <c r="F12" s="10">
        <v>72576</v>
      </c>
      <c r="G12" s="14">
        <v>12096</v>
      </c>
      <c r="H12" s="16">
        <v>6.9</v>
      </c>
      <c r="I12" s="17">
        <f t="shared" si="0"/>
        <v>83462.40000000001</v>
      </c>
      <c r="J12" s="20">
        <v>44520</v>
      </c>
      <c r="K12" s="21" t="str">
        <f>VLOOKUP(C12,'[1]Sheet1'!$B$4:$C$40,2,FALSE)</f>
        <v>8002340 016330</v>
      </c>
      <c r="L12" s="22">
        <v>1811050816</v>
      </c>
    </row>
    <row r="13" spans="2:12" ht="157.5" customHeight="1" thickBot="1">
      <c r="B13" s="59"/>
      <c r="C13" s="11">
        <v>300187</v>
      </c>
      <c r="D13" s="12" t="s">
        <v>11</v>
      </c>
      <c r="E13" s="12">
        <v>6</v>
      </c>
      <c r="F13" s="13">
        <v>65664</v>
      </c>
      <c r="G13" s="15">
        <v>10944</v>
      </c>
      <c r="H13" s="18">
        <v>6.9</v>
      </c>
      <c r="I13" s="19">
        <f t="shared" si="0"/>
        <v>75513.6</v>
      </c>
      <c r="J13" s="23">
        <v>44530</v>
      </c>
      <c r="K13" s="24" t="str">
        <f>VLOOKUP(C13,'[1]Sheet1'!$B$4:$C$40,2,FALSE)</f>
        <v>8002340 016330</v>
      </c>
      <c r="L13" s="25">
        <v>1812710816</v>
      </c>
    </row>
    <row r="14" spans="2:12" ht="35.25" customHeight="1">
      <c r="B14" s="60"/>
      <c r="C14" s="26">
        <v>300053</v>
      </c>
      <c r="D14" s="27" t="s">
        <v>5</v>
      </c>
      <c r="E14" s="27">
        <v>28</v>
      </c>
      <c r="F14" s="28">
        <v>55440</v>
      </c>
      <c r="G14" s="14">
        <v>1980</v>
      </c>
      <c r="H14" s="16">
        <v>12.99</v>
      </c>
      <c r="I14" s="17">
        <f t="shared" si="0"/>
        <v>25720.2</v>
      </c>
      <c r="J14" s="20">
        <v>45327</v>
      </c>
      <c r="K14" s="21">
        <v>8002340005549</v>
      </c>
      <c r="L14" s="22">
        <v>1904172516</v>
      </c>
    </row>
    <row r="15" spans="2:12" ht="35.25" customHeight="1">
      <c r="B15" s="61"/>
      <c r="C15" s="29">
        <v>300053</v>
      </c>
      <c r="D15" s="2" t="s">
        <v>5</v>
      </c>
      <c r="E15" s="2">
        <v>28</v>
      </c>
      <c r="F15" s="30">
        <v>131116.999968</v>
      </c>
      <c r="G15" s="34">
        <v>4682.749998857143</v>
      </c>
      <c r="H15" s="35">
        <v>12.99</v>
      </c>
      <c r="I15" s="36">
        <f t="shared" si="0"/>
        <v>60828.92248515428</v>
      </c>
      <c r="J15" s="37">
        <v>45387</v>
      </c>
      <c r="K15" s="6">
        <v>8002340005549</v>
      </c>
      <c r="L15" s="38">
        <v>1904182516</v>
      </c>
    </row>
    <row r="16" spans="2:12" ht="35.25" customHeight="1">
      <c r="B16" s="61"/>
      <c r="C16" s="29">
        <v>300053</v>
      </c>
      <c r="D16" s="2" t="s">
        <v>5</v>
      </c>
      <c r="E16" s="2">
        <v>28</v>
      </c>
      <c r="F16" s="30">
        <v>144479.999952</v>
      </c>
      <c r="G16" s="34">
        <v>5159.999998285714</v>
      </c>
      <c r="H16" s="35">
        <v>12.99</v>
      </c>
      <c r="I16" s="36">
        <f t="shared" si="0"/>
        <v>67028.39997773143</v>
      </c>
      <c r="J16" s="37">
        <v>45509</v>
      </c>
      <c r="K16" s="6">
        <v>8002340005549</v>
      </c>
      <c r="L16" s="38">
        <v>1904212916</v>
      </c>
    </row>
    <row r="17" spans="2:12" ht="35.25" customHeight="1">
      <c r="B17" s="61"/>
      <c r="C17" s="29">
        <v>300053</v>
      </c>
      <c r="D17" s="2" t="s">
        <v>5</v>
      </c>
      <c r="E17" s="2">
        <v>28</v>
      </c>
      <c r="F17" s="30">
        <v>131118.000048</v>
      </c>
      <c r="G17" s="34">
        <v>4682.785715999999</v>
      </c>
      <c r="H17" s="35">
        <v>12.99</v>
      </c>
      <c r="I17" s="36">
        <f t="shared" si="0"/>
        <v>60829.38645083999</v>
      </c>
      <c r="J17" s="37">
        <v>45448</v>
      </c>
      <c r="K17" s="6">
        <v>8002340005549</v>
      </c>
      <c r="L17" s="38">
        <v>1904222916</v>
      </c>
    </row>
    <row r="18" spans="2:12" ht="35.25" customHeight="1">
      <c r="B18" s="61"/>
      <c r="C18" s="29">
        <v>300053</v>
      </c>
      <c r="D18" s="2" t="s">
        <v>5</v>
      </c>
      <c r="E18" s="2">
        <v>28</v>
      </c>
      <c r="F18" s="30">
        <v>87360.00004799999</v>
      </c>
      <c r="G18" s="34">
        <v>3120.000001714285</v>
      </c>
      <c r="H18" s="35">
        <v>12.99</v>
      </c>
      <c r="I18" s="36">
        <f t="shared" si="0"/>
        <v>40528.800022268566</v>
      </c>
      <c r="J18" s="37">
        <v>45440</v>
      </c>
      <c r="K18" s="6">
        <v>8002340005549</v>
      </c>
      <c r="L18" s="38">
        <v>1905942616</v>
      </c>
    </row>
    <row r="19" spans="2:12" ht="35.25" customHeight="1">
      <c r="B19" s="61"/>
      <c r="C19" s="29">
        <v>300053</v>
      </c>
      <c r="D19" s="2" t="s">
        <v>5</v>
      </c>
      <c r="E19" s="2">
        <v>28</v>
      </c>
      <c r="F19" s="30">
        <v>73919.99995200001</v>
      </c>
      <c r="G19" s="34">
        <v>2639.999998285715</v>
      </c>
      <c r="H19" s="35">
        <v>12.99</v>
      </c>
      <c r="I19" s="36">
        <f t="shared" si="0"/>
        <v>34293.599977731436</v>
      </c>
      <c r="J19" s="37">
        <v>45472</v>
      </c>
      <c r="K19" s="6">
        <v>8002340005549</v>
      </c>
      <c r="L19" s="38">
        <v>1907051322</v>
      </c>
    </row>
    <row r="20" spans="2:12" ht="35.25" customHeight="1" thickBot="1">
      <c r="B20" s="62"/>
      <c r="C20" s="31">
        <v>300053</v>
      </c>
      <c r="D20" s="32" t="s">
        <v>5</v>
      </c>
      <c r="E20" s="32">
        <v>28</v>
      </c>
      <c r="F20" s="33">
        <v>90720</v>
      </c>
      <c r="G20" s="15">
        <v>3240</v>
      </c>
      <c r="H20" s="18">
        <v>12.99</v>
      </c>
      <c r="I20" s="19">
        <f t="shared" si="0"/>
        <v>42087.6</v>
      </c>
      <c r="J20" s="23">
        <v>45472</v>
      </c>
      <c r="K20" s="24">
        <v>8002340005549</v>
      </c>
      <c r="L20" s="25">
        <v>1907971422</v>
      </c>
    </row>
    <row r="21" spans="2:12" ht="23.25" customHeight="1">
      <c r="B21" s="60"/>
      <c r="C21" s="26">
        <v>300058</v>
      </c>
      <c r="D21" s="27" t="s">
        <v>8</v>
      </c>
      <c r="E21" s="27">
        <v>6</v>
      </c>
      <c r="F21" s="28">
        <v>46656</v>
      </c>
      <c r="G21" s="14">
        <v>7776</v>
      </c>
      <c r="H21" s="16">
        <v>3.79</v>
      </c>
      <c r="I21" s="17">
        <f t="shared" si="0"/>
        <v>29471.04</v>
      </c>
      <c r="J21" s="20">
        <v>45412</v>
      </c>
      <c r="K21" s="21">
        <v>8002340004672</v>
      </c>
      <c r="L21" s="22">
        <v>1904112016</v>
      </c>
    </row>
    <row r="22" spans="2:12" ht="23.25" customHeight="1">
      <c r="B22" s="61"/>
      <c r="C22" s="29">
        <v>300058</v>
      </c>
      <c r="D22" s="2" t="s">
        <v>8</v>
      </c>
      <c r="E22" s="2">
        <v>6</v>
      </c>
      <c r="F22" s="30">
        <v>60480</v>
      </c>
      <c r="G22" s="34">
        <v>10080</v>
      </c>
      <c r="H22" s="35">
        <v>3.79</v>
      </c>
      <c r="I22" s="36">
        <f t="shared" si="0"/>
        <v>38203.2</v>
      </c>
      <c r="J22" s="37">
        <v>45440</v>
      </c>
      <c r="K22" s="6">
        <v>8002340004672</v>
      </c>
      <c r="L22" s="38">
        <v>1905042016</v>
      </c>
    </row>
    <row r="23" spans="2:12" ht="23.25" customHeight="1">
      <c r="B23" s="61"/>
      <c r="C23" s="29">
        <v>300055</v>
      </c>
      <c r="D23" s="2" t="s">
        <v>6</v>
      </c>
      <c r="E23" s="2">
        <v>14</v>
      </c>
      <c r="F23" s="30">
        <v>1680.000048</v>
      </c>
      <c r="G23" s="34">
        <v>120.00000342857143</v>
      </c>
      <c r="H23" s="35">
        <v>7.19</v>
      </c>
      <c r="I23" s="36">
        <f t="shared" si="0"/>
        <v>862.8000246514287</v>
      </c>
      <c r="J23" s="37">
        <v>45014</v>
      </c>
      <c r="K23" s="6">
        <v>8002340004771</v>
      </c>
      <c r="L23" s="38">
        <v>1803102122</v>
      </c>
    </row>
    <row r="24" spans="2:12" ht="23.25" customHeight="1">
      <c r="B24" s="61"/>
      <c r="C24" s="29">
        <v>300055</v>
      </c>
      <c r="D24" s="2" t="s">
        <v>6</v>
      </c>
      <c r="E24" s="2">
        <v>14</v>
      </c>
      <c r="F24" s="30">
        <v>1428.000048</v>
      </c>
      <c r="G24" s="34">
        <v>102.00000342857143</v>
      </c>
      <c r="H24" s="35">
        <v>7.19</v>
      </c>
      <c r="I24" s="36">
        <f t="shared" si="0"/>
        <v>733.3800246514286</v>
      </c>
      <c r="J24" s="37">
        <v>45228</v>
      </c>
      <c r="K24" s="6">
        <v>8002340004771</v>
      </c>
      <c r="L24" s="38">
        <v>1810542316</v>
      </c>
    </row>
    <row r="25" spans="2:12" ht="23.25" customHeight="1">
      <c r="B25" s="61"/>
      <c r="C25" s="29">
        <v>300055</v>
      </c>
      <c r="D25" s="2" t="s">
        <v>6</v>
      </c>
      <c r="E25" s="2">
        <v>14</v>
      </c>
      <c r="F25" s="30">
        <v>1512</v>
      </c>
      <c r="G25" s="34">
        <v>108</v>
      </c>
      <c r="H25" s="35">
        <v>7.19</v>
      </c>
      <c r="I25" s="36">
        <f t="shared" si="0"/>
        <v>776.5200000000001</v>
      </c>
      <c r="J25" s="37">
        <v>45259</v>
      </c>
      <c r="K25" s="6">
        <v>8002340004771</v>
      </c>
      <c r="L25" s="38">
        <v>1811422316</v>
      </c>
    </row>
    <row r="26" spans="2:12" ht="23.25" customHeight="1">
      <c r="B26" s="61"/>
      <c r="C26" s="29">
        <v>300055</v>
      </c>
      <c r="D26" s="2" t="s">
        <v>6</v>
      </c>
      <c r="E26" s="2">
        <v>14</v>
      </c>
      <c r="F26" s="30">
        <v>12600</v>
      </c>
      <c r="G26" s="34">
        <v>900</v>
      </c>
      <c r="H26" s="35">
        <v>7.19</v>
      </c>
      <c r="I26" s="36">
        <f t="shared" si="0"/>
        <v>6471</v>
      </c>
      <c r="J26" s="37">
        <v>45320</v>
      </c>
      <c r="K26" s="6">
        <v>8002340004771</v>
      </c>
      <c r="L26" s="38">
        <v>1901972322</v>
      </c>
    </row>
    <row r="27" spans="2:12" ht="23.25" customHeight="1">
      <c r="B27" s="61"/>
      <c r="C27" s="29">
        <v>300055</v>
      </c>
      <c r="D27" s="2" t="s">
        <v>6</v>
      </c>
      <c r="E27" s="2">
        <v>14</v>
      </c>
      <c r="F27" s="30">
        <v>32760</v>
      </c>
      <c r="G27" s="34">
        <v>2340</v>
      </c>
      <c r="H27" s="35">
        <v>7.19</v>
      </c>
      <c r="I27" s="36">
        <f t="shared" si="0"/>
        <v>16824.600000000002</v>
      </c>
      <c r="J27" s="37">
        <v>45410</v>
      </c>
      <c r="K27" s="6">
        <v>8002340004771</v>
      </c>
      <c r="L27" s="38">
        <v>1904180416</v>
      </c>
    </row>
    <row r="28" spans="2:12" ht="23.25" customHeight="1">
      <c r="B28" s="61"/>
      <c r="C28" s="29">
        <v>300055</v>
      </c>
      <c r="D28" s="2" t="s">
        <v>6</v>
      </c>
      <c r="E28" s="2">
        <v>14</v>
      </c>
      <c r="F28" s="30">
        <v>20160</v>
      </c>
      <c r="G28" s="34">
        <v>1440</v>
      </c>
      <c r="H28" s="35">
        <v>7.19</v>
      </c>
      <c r="I28" s="36">
        <f t="shared" si="0"/>
        <v>10353.6</v>
      </c>
      <c r="J28" s="37">
        <v>45411</v>
      </c>
      <c r="K28" s="6">
        <v>8002340004771</v>
      </c>
      <c r="L28" s="38">
        <v>1905020222</v>
      </c>
    </row>
    <row r="29" spans="2:12" ht="23.25" customHeight="1">
      <c r="B29" s="61"/>
      <c r="C29" s="29">
        <v>300055</v>
      </c>
      <c r="D29" s="2" t="s">
        <v>6</v>
      </c>
      <c r="E29" s="2">
        <v>14</v>
      </c>
      <c r="F29" s="30">
        <v>2520</v>
      </c>
      <c r="G29" s="34">
        <v>180</v>
      </c>
      <c r="H29" s="35">
        <v>7.19</v>
      </c>
      <c r="I29" s="36">
        <f t="shared" si="0"/>
        <v>1294.2</v>
      </c>
      <c r="J29" s="37">
        <v>45411</v>
      </c>
      <c r="K29" s="6">
        <v>8002340004771</v>
      </c>
      <c r="L29" s="38">
        <v>1905020822</v>
      </c>
    </row>
    <row r="30" spans="2:12" ht="23.25" customHeight="1">
      <c r="B30" s="61"/>
      <c r="C30" s="29">
        <v>300055</v>
      </c>
      <c r="D30" s="2" t="s">
        <v>6</v>
      </c>
      <c r="E30" s="2">
        <v>14</v>
      </c>
      <c r="F30" s="30">
        <v>42840</v>
      </c>
      <c r="G30" s="34">
        <v>3060</v>
      </c>
      <c r="H30" s="35">
        <v>7.19</v>
      </c>
      <c r="I30" s="36">
        <f t="shared" si="0"/>
        <v>22001.4</v>
      </c>
      <c r="J30" s="37">
        <v>45357</v>
      </c>
      <c r="K30" s="6">
        <v>8002340004771</v>
      </c>
      <c r="L30" s="38">
        <v>1905140416</v>
      </c>
    </row>
    <row r="31" spans="2:12" ht="23.25" customHeight="1">
      <c r="B31" s="61"/>
      <c r="C31" s="29">
        <v>300055</v>
      </c>
      <c r="D31" s="2" t="s">
        <v>6</v>
      </c>
      <c r="E31" s="2">
        <v>14</v>
      </c>
      <c r="F31" s="30">
        <v>85680</v>
      </c>
      <c r="G31" s="34">
        <v>6120</v>
      </c>
      <c r="H31" s="35">
        <v>7.19</v>
      </c>
      <c r="I31" s="36">
        <f t="shared" si="0"/>
        <v>44002.8</v>
      </c>
      <c r="J31" s="37">
        <v>45563</v>
      </c>
      <c r="K31" s="6">
        <v>8002340004771</v>
      </c>
      <c r="L31" s="38">
        <v>1909902916</v>
      </c>
    </row>
    <row r="32" spans="2:12" ht="23.25" customHeight="1" thickBot="1">
      <c r="B32" s="62"/>
      <c r="C32" s="31">
        <v>300055</v>
      </c>
      <c r="D32" s="32" t="s">
        <v>6</v>
      </c>
      <c r="E32" s="32">
        <v>14</v>
      </c>
      <c r="F32" s="33">
        <v>103320</v>
      </c>
      <c r="G32" s="15">
        <v>7380</v>
      </c>
      <c r="H32" s="18">
        <v>7.19</v>
      </c>
      <c r="I32" s="19">
        <f t="shared" si="0"/>
        <v>53062.200000000004</v>
      </c>
      <c r="J32" s="23">
        <v>45578</v>
      </c>
      <c r="K32" s="24">
        <v>8002340004771</v>
      </c>
      <c r="L32" s="25">
        <v>1910072916</v>
      </c>
    </row>
    <row r="33" spans="2:12" ht="83.25" customHeight="1">
      <c r="B33" s="60"/>
      <c r="C33" s="26">
        <v>300003</v>
      </c>
      <c r="D33" s="27" t="s">
        <v>2</v>
      </c>
      <c r="E33" s="27">
        <v>6</v>
      </c>
      <c r="F33" s="28">
        <v>1656</v>
      </c>
      <c r="G33" s="14">
        <v>276</v>
      </c>
      <c r="H33" s="16">
        <v>6.9</v>
      </c>
      <c r="I33" s="17">
        <f t="shared" si="0"/>
        <v>1904.4</v>
      </c>
      <c r="J33" s="20">
        <v>44725</v>
      </c>
      <c r="K33" s="21" t="str">
        <f>VLOOKUP(C33,'[1]Sheet1'!$B$4:$C$40,2,FALSE)</f>
        <v>8002340 015074</v>
      </c>
      <c r="L33" s="22">
        <v>1905710116</v>
      </c>
    </row>
    <row r="34" spans="2:12" ht="83.25" customHeight="1">
      <c r="B34" s="61"/>
      <c r="C34" s="29">
        <v>300003</v>
      </c>
      <c r="D34" s="2" t="s">
        <v>2</v>
      </c>
      <c r="E34" s="2">
        <v>6</v>
      </c>
      <c r="F34" s="30">
        <v>93312</v>
      </c>
      <c r="G34" s="34">
        <v>15552</v>
      </c>
      <c r="H34" s="35">
        <v>6.9</v>
      </c>
      <c r="I34" s="36">
        <f t="shared" si="0"/>
        <v>107308.8</v>
      </c>
      <c r="J34" s="37">
        <v>44903</v>
      </c>
      <c r="K34" s="6" t="str">
        <f>VLOOKUP(C34,'[1]Sheet1'!$B$4:$C$40,2,FALSE)</f>
        <v>8002340 015074</v>
      </c>
      <c r="L34" s="38">
        <v>1907060916</v>
      </c>
    </row>
    <row r="35" spans="2:12" ht="83.25" customHeight="1">
      <c r="B35" s="61"/>
      <c r="C35" s="29">
        <v>300003</v>
      </c>
      <c r="D35" s="2" t="s">
        <v>2</v>
      </c>
      <c r="E35" s="2">
        <v>6</v>
      </c>
      <c r="F35" s="30">
        <v>38016</v>
      </c>
      <c r="G35" s="34">
        <v>6336</v>
      </c>
      <c r="H35" s="35">
        <v>6.9</v>
      </c>
      <c r="I35" s="36">
        <f t="shared" si="0"/>
        <v>43718.4</v>
      </c>
      <c r="J35" s="37">
        <v>44872</v>
      </c>
      <c r="K35" s="6" t="str">
        <f>VLOOKUP(C35,'[1]Sheet1'!$B$4:$C$40,2,FALSE)</f>
        <v>8002340 015074</v>
      </c>
      <c r="L35" s="38">
        <v>1907390616</v>
      </c>
    </row>
    <row r="36" spans="2:12" ht="83.25" customHeight="1" thickBot="1">
      <c r="B36" s="62"/>
      <c r="C36" s="31">
        <v>300003</v>
      </c>
      <c r="D36" s="32" t="s">
        <v>2</v>
      </c>
      <c r="E36" s="32">
        <v>6</v>
      </c>
      <c r="F36" s="33">
        <v>72576</v>
      </c>
      <c r="G36" s="15">
        <v>12096</v>
      </c>
      <c r="H36" s="18">
        <v>6.9</v>
      </c>
      <c r="I36" s="19">
        <f t="shared" si="0"/>
        <v>83462.40000000001</v>
      </c>
      <c r="J36" s="23">
        <v>44629</v>
      </c>
      <c r="K36" s="24" t="str">
        <f>VLOOKUP(C36,'[1]Sheet1'!$B$4:$C$40,2,FALSE)</f>
        <v>8002340 015074</v>
      </c>
      <c r="L36" s="25">
        <v>1908960516</v>
      </c>
    </row>
    <row r="37" spans="2:12" ht="99" customHeight="1">
      <c r="B37" s="60"/>
      <c r="C37" s="26">
        <v>300006</v>
      </c>
      <c r="D37" s="27" t="s">
        <v>3</v>
      </c>
      <c r="E37" s="27">
        <v>12</v>
      </c>
      <c r="F37" s="28">
        <v>66816</v>
      </c>
      <c r="G37" s="14">
        <v>5568</v>
      </c>
      <c r="H37" s="16">
        <v>5.99</v>
      </c>
      <c r="I37" s="17">
        <f t="shared" si="0"/>
        <v>33352.32</v>
      </c>
      <c r="J37" s="20">
        <v>44983</v>
      </c>
      <c r="K37" s="21">
        <f>VLOOKUP(C37,'[1]Sheet1'!$B$4:$C$40,2,FALSE)</f>
        <v>8002340013803</v>
      </c>
      <c r="L37" s="22">
        <v>1802091822</v>
      </c>
    </row>
    <row r="38" spans="2:12" ht="99" customHeight="1">
      <c r="B38" s="61"/>
      <c r="C38" s="29">
        <v>300006</v>
      </c>
      <c r="D38" s="2" t="s">
        <v>3</v>
      </c>
      <c r="E38" s="2">
        <v>12</v>
      </c>
      <c r="F38" s="30">
        <v>77760</v>
      </c>
      <c r="G38" s="34">
        <v>6480</v>
      </c>
      <c r="H38" s="35">
        <v>5.99</v>
      </c>
      <c r="I38" s="36">
        <f t="shared" si="0"/>
        <v>38815.200000000004</v>
      </c>
      <c r="J38" s="37">
        <v>44983</v>
      </c>
      <c r="K38" s="6">
        <f>VLOOKUP(C38,'[1]Sheet1'!$B$4:$C$40,2,FALSE)</f>
        <v>8002340013803</v>
      </c>
      <c r="L38" s="38">
        <v>1802101822</v>
      </c>
    </row>
    <row r="39" spans="2:12" ht="99" customHeight="1" thickBot="1">
      <c r="B39" s="62"/>
      <c r="C39" s="31">
        <v>300006</v>
      </c>
      <c r="D39" s="32" t="s">
        <v>3</v>
      </c>
      <c r="E39" s="32">
        <v>12</v>
      </c>
      <c r="F39" s="33">
        <v>69120</v>
      </c>
      <c r="G39" s="52">
        <v>5760</v>
      </c>
      <c r="H39" s="53">
        <v>5.99</v>
      </c>
      <c r="I39" s="54">
        <f t="shared" si="0"/>
        <v>34502.4</v>
      </c>
      <c r="J39" s="23">
        <v>45045</v>
      </c>
      <c r="K39" s="24">
        <f>VLOOKUP(C39,'[1]Sheet1'!$B$4:$C$40,2,FALSE)</f>
        <v>8002340013803</v>
      </c>
      <c r="L39" s="25">
        <v>1804021322</v>
      </c>
    </row>
    <row r="40" spans="2:12" ht="26.25" thickBot="1">
      <c r="B40" s="66" t="s">
        <v>22</v>
      </c>
      <c r="C40" s="67"/>
      <c r="D40" s="67"/>
      <c r="E40" s="68"/>
      <c r="F40" s="51">
        <f>SUM(F3:F39)</f>
        <v>2521223.0000639996</v>
      </c>
      <c r="G40" s="55">
        <f>SUM(G3:G39)</f>
        <v>214528.67857714285</v>
      </c>
      <c r="H40" s="56">
        <f>I40/G40</f>
        <v>7.4252427072731955</v>
      </c>
      <c r="I40" s="57">
        <f>SUM(I3:I39)</f>
        <v>1592927.5061058854</v>
      </c>
      <c r="J40" s="69"/>
      <c r="K40" s="70"/>
      <c r="L40" s="71"/>
    </row>
  </sheetData>
  <sheetProtection/>
  <mergeCells count="11">
    <mergeCell ref="B5:B7"/>
    <mergeCell ref="B12:B13"/>
    <mergeCell ref="B8:B11"/>
    <mergeCell ref="B1:L1"/>
    <mergeCell ref="B40:E40"/>
    <mergeCell ref="J40:L40"/>
    <mergeCell ref="B14:B20"/>
    <mergeCell ref="B33:B36"/>
    <mergeCell ref="B37:B39"/>
    <mergeCell ref="B21:B32"/>
    <mergeCell ref="B3:B4"/>
  </mergeCells>
  <printOptions/>
  <pageMargins left="0.1968503937007874" right="0.1968503937007874" top="0.3937007874015748" bottom="0.3937007874015748" header="0" footer="0"/>
  <pageSetup fitToHeight="1000" horizontalDpi="600" verticalDpi="600" orientation="landscape" scale="73" r:id="rId2"/>
  <headerFooter scaleWithDoc="0" alignWithMargins="0">
    <oddHeader>&amp;C&amp;A</oddHeader>
    <oddFooter>&amp;CPage &amp;P de &amp;N</oddFooter>
  </headerFooter>
  <rowBreaks count="3" manualBreakCount="3">
    <brk id="7" max="255" man="1"/>
    <brk id="13" max="255" man="1"/>
    <brk id="32" max="255" man="1"/>
  </rowBreaks>
  <ignoredErrors>
    <ignoredError sqref="H4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2020-02-14T10:47:54Z</cp:lastPrinted>
  <dcterms:created xsi:type="dcterms:W3CDTF">2020-01-14T07:21:02Z</dcterms:created>
  <dcterms:modified xsi:type="dcterms:W3CDTF">2020-02-15T10:13:09Z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0x0101009D7A37E8A445894284BB0D3C013C6F6D</vt:lpwstr>
  </property>
</Properties>
</file>